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l\Desktop\"/>
    </mc:Choice>
  </mc:AlternateContent>
  <xr:revisionPtr revIDLastSave="0" documentId="8_{24D87A85-EC9D-4E9D-9CA1-355F9585542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32" i="1"/>
  <c r="E32" i="1" l="1"/>
  <c r="E22" i="1"/>
  <c r="F35" i="1" l="1"/>
  <c r="F22" i="1"/>
  <c r="D44" i="1" l="1"/>
  <c r="D11" i="1"/>
  <c r="E43" i="1" l="1"/>
  <c r="F43" i="1" l="1"/>
  <c r="F44" i="1" s="1"/>
  <c r="F39" i="1"/>
  <c r="E35" i="1" l="1"/>
  <c r="E44" i="1" s="1"/>
  <c r="E11" i="1"/>
</calcChain>
</file>

<file path=xl/sharedStrings.xml><?xml version="1.0" encoding="utf-8"?>
<sst xmlns="http://schemas.openxmlformats.org/spreadsheetml/2006/main" count="53" uniqueCount="52">
  <si>
    <t>Subtotals</t>
  </si>
  <si>
    <t>Assessments Income</t>
  </si>
  <si>
    <t>Sub Total Assements Income</t>
  </si>
  <si>
    <t>Other Income</t>
  </si>
  <si>
    <t xml:space="preserve">Bank Interest Earned </t>
  </si>
  <si>
    <t>Late Fees</t>
  </si>
  <si>
    <t>Sub Total Other Income</t>
  </si>
  <si>
    <t>Total Income</t>
  </si>
  <si>
    <t>Expenses</t>
  </si>
  <si>
    <t>Administrative</t>
  </si>
  <si>
    <t>Management Contract</t>
  </si>
  <si>
    <t>Storage Fees</t>
  </si>
  <si>
    <t>Bank Service Charge</t>
  </si>
  <si>
    <t>Checks &amp; Coupon Costs</t>
  </si>
  <si>
    <t>Postage</t>
  </si>
  <si>
    <t>Printing &amp; Copying</t>
  </si>
  <si>
    <t>Misc</t>
  </si>
  <si>
    <t>Sub Total Administrative</t>
  </si>
  <si>
    <t>Services &amp; Fees</t>
  </si>
  <si>
    <t>Activity Events</t>
  </si>
  <si>
    <t>Tax Preparation</t>
  </si>
  <si>
    <t>VA State HOA SCC Fee</t>
  </si>
  <si>
    <t>Sub Total Services</t>
  </si>
  <si>
    <t>Property Insurance</t>
  </si>
  <si>
    <t>Sub Total Insurance</t>
  </si>
  <si>
    <t>Capital Reserves</t>
  </si>
  <si>
    <t>Transferred to Reserve Account</t>
  </si>
  <si>
    <t>Total</t>
  </si>
  <si>
    <t xml:space="preserve"> Grand Total Expenses</t>
  </si>
  <si>
    <t xml:space="preserve">Initial Assessment </t>
  </si>
  <si>
    <t>Delinquent Assessments</t>
  </si>
  <si>
    <t>Bad Debt write off</t>
  </si>
  <si>
    <t>Common area Maintenance</t>
  </si>
  <si>
    <t>General Assessment ($166.37 per home)</t>
  </si>
  <si>
    <t>Operating Contingency</t>
  </si>
  <si>
    <t>VA State HOA CICB Fee</t>
  </si>
  <si>
    <t xml:space="preserve">Sub Total </t>
  </si>
  <si>
    <t xml:space="preserve">Income Tax </t>
  </si>
  <si>
    <t>Sub Total Delinquencies</t>
  </si>
  <si>
    <t>Insurance (Liability &amp; Fidelity Bond)</t>
  </si>
  <si>
    <t>Grounds Maintenance &amp; Mulch (contract)</t>
  </si>
  <si>
    <t>Surplus/loss</t>
  </si>
  <si>
    <t>Common area surveys</t>
  </si>
  <si>
    <t>Legal Fee Income</t>
  </si>
  <si>
    <t>$166.37 X (3)</t>
  </si>
  <si>
    <r>
      <t xml:space="preserve">Legal Costs-- </t>
    </r>
    <r>
      <rPr>
        <b/>
        <sz val="10"/>
        <rFont val="Calibri"/>
        <family val="2"/>
      </rPr>
      <t>including Collections</t>
    </r>
  </si>
  <si>
    <t>General Maintenace, Repairs, Website, Mscl.</t>
  </si>
  <si>
    <t>2022 Estimated Budget</t>
  </si>
  <si>
    <t>2022 Estimated</t>
  </si>
  <si>
    <t xml:space="preserve">2021 ACTUAL </t>
  </si>
  <si>
    <t xml:space="preserve">2021 BUDGET </t>
  </si>
  <si>
    <t>As of Oct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</si>
</sst>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14"/>
      <color theme="0"/>
      <name val="Calibri"/>
      <family val="2"/>
    </font>
    <font>
      <b/>
      <sz val="18"/>
      <color indexed="9"/>
      <name val="Calibri"/>
      <family val="2"/>
    </font>
    <font>
      <b/>
      <i/>
      <sz val="14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0"/>
      <name val="Calibri"/>
      <family val="2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99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DFFB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92"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0" xfId="0"/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164" fontId="2" fillId="7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64" fontId="9" fillId="6" borderId="3" xfId="0" applyNumberFormat="1" applyFont="1" applyFill="1" applyBorder="1" applyAlignment="1">
      <alignment horizontal="center" vertical="center"/>
    </xf>
    <xf numFmtId="164" fontId="9" fillId="6" borderId="4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10" fillId="5" borderId="3" xfId="0" applyNumberFormat="1" applyFont="1" applyFill="1" applyBorder="1" applyAlignment="1">
      <alignment horizontal="center" vertical="center"/>
    </xf>
    <xf numFmtId="164" fontId="10" fillId="5" borderId="4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vertical="center"/>
    </xf>
    <xf numFmtId="164" fontId="2" fillId="9" borderId="2" xfId="0" applyNumberFormat="1" applyFont="1" applyFill="1" applyBorder="1" applyAlignment="1">
      <alignment horizontal="center" vertical="center"/>
    </xf>
    <xf numFmtId="164" fontId="2" fillId="10" borderId="2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164" fontId="2" fillId="9" borderId="2" xfId="0" applyNumberFormat="1" applyFont="1" applyFill="1" applyBorder="1" applyAlignment="1">
      <alignment horizontal="right" vertical="center"/>
    </xf>
    <xf numFmtId="164" fontId="2" fillId="10" borderId="2" xfId="0" applyNumberFormat="1" applyFont="1" applyFill="1" applyBorder="1" applyAlignment="1">
      <alignment horizontal="right" vertical="center"/>
    </xf>
    <xf numFmtId="164" fontId="9" fillId="8" borderId="2" xfId="0" applyNumberFormat="1" applyFont="1" applyFill="1" applyBorder="1" applyAlignment="1">
      <alignment horizontal="right" vertical="center"/>
    </xf>
    <xf numFmtId="0" fontId="0" fillId="0" borderId="2" xfId="0" applyBorder="1"/>
    <xf numFmtId="0" fontId="3" fillId="4" borderId="2" xfId="0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center" vertical="center"/>
    </xf>
    <xf numFmtId="8" fontId="0" fillId="0" borderId="6" xfId="0" applyNumberFormat="1" applyBorder="1"/>
    <xf numFmtId="6" fontId="0" fillId="0" borderId="6" xfId="0" applyNumberFormat="1" applyBorder="1"/>
    <xf numFmtId="0" fontId="3" fillId="0" borderId="8" xfId="0" applyFont="1" applyBorder="1" applyAlignment="1">
      <alignment horizontal="center" vertical="center"/>
    </xf>
    <xf numFmtId="0" fontId="0" fillId="11" borderId="7" xfId="0" applyFill="1" applyBorder="1"/>
    <xf numFmtId="0" fontId="0" fillId="11" borderId="8" xfId="0" applyFill="1" applyBorder="1"/>
    <xf numFmtId="8" fontId="11" fillId="12" borderId="2" xfId="0" applyNumberFormat="1" applyFont="1" applyFill="1" applyBorder="1"/>
    <xf numFmtId="6" fontId="11" fillId="10" borderId="2" xfId="0" applyNumberFormat="1" applyFont="1" applyFill="1" applyBorder="1"/>
    <xf numFmtId="164" fontId="2" fillId="2" borderId="10" xfId="1" applyNumberFormat="1" applyFont="1" applyBorder="1" applyAlignment="1">
      <alignment horizontal="right" vertical="center"/>
    </xf>
    <xf numFmtId="0" fontId="0" fillId="0" borderId="9" xfId="0" applyBorder="1"/>
    <xf numFmtId="8" fontId="13" fillId="14" borderId="9" xfId="0" applyNumberFormat="1" applyFont="1" applyFill="1" applyBorder="1"/>
    <xf numFmtId="8" fontId="10" fillId="13" borderId="5" xfId="0" applyNumberFormat="1" applyFont="1" applyFill="1" applyBorder="1" applyAlignment="1">
      <alignment horizontal="right" vertical="center"/>
    </xf>
    <xf numFmtId="164" fontId="14" fillId="14" borderId="2" xfId="0" applyNumberFormat="1" applyFont="1" applyFill="1" applyBorder="1" applyAlignment="1">
      <alignment vertical="center"/>
    </xf>
    <xf numFmtId="8" fontId="13" fillId="14" borderId="2" xfId="0" applyNumberFormat="1" applyFont="1" applyFill="1" applyBorder="1"/>
    <xf numFmtId="6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8" fontId="0" fillId="0" borderId="2" xfId="0" applyNumberFormat="1" applyBorder="1"/>
    <xf numFmtId="6" fontId="0" fillId="0" borderId="2" xfId="0" applyNumberFormat="1" applyBorder="1"/>
    <xf numFmtId="8" fontId="2" fillId="4" borderId="1" xfId="1" applyNumberFormat="1" applyFont="1" applyFill="1"/>
    <xf numFmtId="8" fontId="15" fillId="4" borderId="1" xfId="1" applyNumberFormat="1" applyFont="1" applyFill="1"/>
    <xf numFmtId="0" fontId="3" fillId="0" borderId="6" xfId="0" applyFont="1" applyBorder="1" applyAlignment="1">
      <alignment vertical="center"/>
    </xf>
    <xf numFmtId="8" fontId="12" fillId="0" borderId="8" xfId="0" applyNumberFormat="1" applyFont="1" applyBorder="1" applyAlignment="1">
      <alignment horizontal="right" wrapText="1"/>
    </xf>
    <xf numFmtId="8" fontId="12" fillId="0" borderId="2" xfId="0" applyNumberFormat="1" applyFont="1" applyBorder="1" applyAlignment="1">
      <alignment horizontal="right" wrapText="1"/>
    </xf>
    <xf numFmtId="6" fontId="0" fillId="0" borderId="9" xfId="0" applyNumberFormat="1" applyBorder="1"/>
    <xf numFmtId="6" fontId="16" fillId="12" borderId="2" xfId="0" applyNumberFormat="1" applyFont="1" applyFill="1" applyBorder="1"/>
    <xf numFmtId="8" fontId="16" fillId="12" borderId="2" xfId="0" applyNumberFormat="1" applyFont="1" applyFill="1" applyBorder="1"/>
    <xf numFmtId="8" fontId="16" fillId="10" borderId="7" xfId="0" applyNumberFormat="1" applyFont="1" applyFill="1" applyBorder="1"/>
    <xf numFmtId="8" fontId="17" fillId="14" borderId="6" xfId="0" applyNumberFormat="1" applyFont="1" applyFill="1" applyBorder="1"/>
    <xf numFmtId="0" fontId="3" fillId="0" borderId="2" xfId="0" applyFont="1" applyBorder="1" applyAlignment="1">
      <alignment horizontal="center" vertical="center"/>
    </xf>
    <xf numFmtId="8" fontId="0" fillId="0" borderId="0" xfId="0" applyNumberFormat="1" applyBorder="1"/>
    <xf numFmtId="0" fontId="4" fillId="4" borderId="2" xfId="0" applyFont="1" applyFill="1" applyBorder="1" applyAlignment="1">
      <alignment horizontal="left" vertical="center"/>
    </xf>
    <xf numFmtId="164" fontId="4" fillId="0" borderId="3" xfId="0" applyNumberFormat="1" applyFont="1" applyBorder="1" applyAlignment="1">
      <alignment horizontal="right" vertical="center"/>
    </xf>
    <xf numFmtId="164" fontId="2" fillId="2" borderId="11" xfId="1" applyNumberFormat="1" applyFont="1" applyBorder="1" applyAlignment="1">
      <alignment horizontal="right" vertical="center"/>
    </xf>
    <xf numFmtId="164" fontId="2" fillId="4" borderId="8" xfId="0" applyNumberFormat="1" applyFont="1" applyFill="1" applyBorder="1" applyAlignment="1">
      <alignment horizontal="center" vertical="center"/>
    </xf>
    <xf numFmtId="8" fontId="19" fillId="13" borderId="8" xfId="0" applyNumberFormat="1" applyFont="1" applyFill="1" applyBorder="1"/>
    <xf numFmtId="6" fontId="20" fillId="13" borderId="8" xfId="0" applyNumberFormat="1" applyFont="1" applyFill="1" applyBorder="1"/>
    <xf numFmtId="0" fontId="4" fillId="15" borderId="2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vertical="center"/>
    </xf>
    <xf numFmtId="164" fontId="3" fillId="15" borderId="2" xfId="0" applyNumberFormat="1" applyFont="1" applyFill="1" applyBorder="1" applyAlignment="1">
      <alignment vertical="center"/>
    </xf>
    <xf numFmtId="0" fontId="0" fillId="15" borderId="6" xfId="0" applyFill="1" applyBorder="1"/>
    <xf numFmtId="8" fontId="0" fillId="15" borderId="2" xfId="0" applyNumberFormat="1" applyFill="1" applyBorder="1"/>
    <xf numFmtId="6" fontId="0" fillId="15" borderId="9" xfId="0" applyNumberFormat="1" applyFill="1" applyBorder="1"/>
    <xf numFmtId="164" fontId="6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workbookViewId="0">
      <selection activeCell="G41" sqref="G41"/>
    </sheetView>
  </sheetViews>
  <sheetFormatPr defaultRowHeight="15" x14ac:dyDescent="0.25"/>
  <cols>
    <col min="1" max="1" width="20.42578125" customWidth="1"/>
    <col min="2" max="2" width="35" customWidth="1"/>
    <col min="3" max="3" width="27.42578125" customWidth="1"/>
    <col min="4" max="4" width="16.42578125" customWidth="1"/>
    <col min="5" max="5" width="27.42578125" customWidth="1"/>
    <col min="6" max="6" width="21.140625" customWidth="1"/>
  </cols>
  <sheetData>
    <row r="1" spans="1:6" ht="15" customHeight="1" x14ac:dyDescent="0.25">
      <c r="A1" s="87" t="s">
        <v>47</v>
      </c>
      <c r="B1" s="87"/>
      <c r="C1" s="80" t="s">
        <v>48</v>
      </c>
      <c r="D1" s="80" t="s">
        <v>27</v>
      </c>
      <c r="E1" s="80" t="s">
        <v>49</v>
      </c>
      <c r="F1" s="80" t="s">
        <v>50</v>
      </c>
    </row>
    <row r="2" spans="1:6" ht="15" customHeight="1" x14ac:dyDescent="0.25">
      <c r="A2" s="87"/>
      <c r="B2" s="87"/>
      <c r="C2" s="80"/>
      <c r="D2" s="80"/>
      <c r="E2" s="80"/>
      <c r="F2" s="80"/>
    </row>
    <row r="3" spans="1:6" ht="23.25" x14ac:dyDescent="0.25">
      <c r="A3" s="22"/>
      <c r="B3" s="22"/>
      <c r="C3" s="23"/>
      <c r="D3" s="23"/>
      <c r="E3" s="38" t="s">
        <v>51</v>
      </c>
      <c r="F3" s="38"/>
    </row>
    <row r="4" spans="1:6" ht="15" customHeight="1" x14ac:dyDescent="0.25">
      <c r="A4" s="9" t="s">
        <v>1</v>
      </c>
      <c r="B4" s="4" t="s">
        <v>33</v>
      </c>
      <c r="C4" s="6">
        <v>15306.04</v>
      </c>
      <c r="D4" s="1"/>
      <c r="E4" s="39">
        <v>8257.7199999999993</v>
      </c>
      <c r="F4" s="61">
        <v>15306.04</v>
      </c>
    </row>
    <row r="5" spans="1:6" x14ac:dyDescent="0.25">
      <c r="A5" s="9"/>
      <c r="B5" s="4" t="s">
        <v>29</v>
      </c>
      <c r="C5" s="6">
        <v>0</v>
      </c>
      <c r="D5" s="1"/>
      <c r="E5" s="40">
        <v>800</v>
      </c>
      <c r="F5" s="61">
        <v>0</v>
      </c>
    </row>
    <row r="6" spans="1:6" x14ac:dyDescent="0.25">
      <c r="A6" s="13"/>
      <c r="B6" s="16"/>
      <c r="C6" s="14" t="s">
        <v>2</v>
      </c>
      <c r="D6" s="46">
        <v>15306.04</v>
      </c>
      <c r="E6" s="56"/>
      <c r="F6" s="47"/>
    </row>
    <row r="7" spans="1:6" x14ac:dyDescent="0.25">
      <c r="A7" s="91" t="s">
        <v>3</v>
      </c>
      <c r="B7" s="4" t="s">
        <v>4</v>
      </c>
      <c r="C7" s="6">
        <v>150</v>
      </c>
      <c r="D7" s="84"/>
      <c r="E7" s="39">
        <v>179</v>
      </c>
      <c r="F7" s="61">
        <v>150</v>
      </c>
    </row>
    <row r="8" spans="1:6" x14ac:dyDescent="0.25">
      <c r="A8" s="81"/>
      <c r="B8" s="4" t="s">
        <v>5</v>
      </c>
      <c r="C8" s="6">
        <v>350</v>
      </c>
      <c r="D8" s="85"/>
      <c r="E8" s="39">
        <v>278.11</v>
      </c>
      <c r="F8" s="61">
        <v>800</v>
      </c>
    </row>
    <row r="9" spans="1:6" s="3" customFormat="1" x14ac:dyDescent="0.25">
      <c r="A9" s="66"/>
      <c r="B9" s="4" t="s">
        <v>43</v>
      </c>
      <c r="C9" s="69">
        <v>0</v>
      </c>
      <c r="D9" s="71"/>
      <c r="E9" s="67">
        <v>0</v>
      </c>
      <c r="F9" s="61">
        <v>60</v>
      </c>
    </row>
    <row r="10" spans="1:6" x14ac:dyDescent="0.25">
      <c r="A10" s="16"/>
      <c r="B10" s="16"/>
      <c r="C10" s="17" t="s">
        <v>6</v>
      </c>
      <c r="D10" s="70">
        <v>500</v>
      </c>
      <c r="E10" s="57"/>
      <c r="F10" s="47"/>
    </row>
    <row r="11" spans="1:6" ht="18.75" x14ac:dyDescent="0.3">
      <c r="A11" s="11" t="s">
        <v>7</v>
      </c>
      <c r="B11" s="12"/>
      <c r="C11" s="12"/>
      <c r="D11" s="50">
        <f>SUM(D6:D10)</f>
        <v>15806.04</v>
      </c>
      <c r="E11" s="51">
        <f>SUM(E4:E10)</f>
        <v>9514.83</v>
      </c>
      <c r="F11" s="48">
        <f>SUM(F4:F10)</f>
        <v>16316.04</v>
      </c>
    </row>
    <row r="12" spans="1:6" x14ac:dyDescent="0.25">
      <c r="A12" s="88"/>
      <c r="B12" s="89"/>
      <c r="C12" s="89"/>
      <c r="D12" s="90"/>
      <c r="E12" s="1"/>
      <c r="F12" s="47"/>
    </row>
    <row r="13" spans="1:6" x14ac:dyDescent="0.25">
      <c r="A13" s="87" t="s">
        <v>8</v>
      </c>
      <c r="B13" s="87"/>
      <c r="C13" s="80" t="s">
        <v>48</v>
      </c>
      <c r="D13" s="80" t="s">
        <v>0</v>
      </c>
      <c r="E13" s="42"/>
      <c r="F13" s="42"/>
    </row>
    <row r="14" spans="1:6" x14ac:dyDescent="0.25">
      <c r="A14" s="87"/>
      <c r="B14" s="87"/>
      <c r="C14" s="80"/>
      <c r="D14" s="80"/>
      <c r="E14" s="43"/>
      <c r="F14" s="43"/>
    </row>
    <row r="15" spans="1:6" x14ac:dyDescent="0.25">
      <c r="A15" s="81" t="s">
        <v>9</v>
      </c>
      <c r="B15" s="68" t="s">
        <v>10</v>
      </c>
      <c r="C15" s="8">
        <v>3864</v>
      </c>
      <c r="D15" s="84"/>
      <c r="E15" s="54">
        <v>3220</v>
      </c>
      <c r="F15" s="8">
        <v>3864</v>
      </c>
    </row>
    <row r="16" spans="1:6" x14ac:dyDescent="0.25">
      <c r="A16" s="81"/>
      <c r="B16" s="68" t="s">
        <v>11</v>
      </c>
      <c r="C16" s="8">
        <v>600</v>
      </c>
      <c r="D16" s="85"/>
      <c r="E16" s="55">
        <v>500</v>
      </c>
      <c r="F16" s="8">
        <v>600</v>
      </c>
    </row>
    <row r="17" spans="1:6" x14ac:dyDescent="0.25">
      <c r="A17" s="81"/>
      <c r="B17" s="4" t="s">
        <v>12</v>
      </c>
      <c r="C17" s="6">
        <v>30</v>
      </c>
      <c r="D17" s="85"/>
      <c r="E17" s="55">
        <v>5</v>
      </c>
      <c r="F17" s="6">
        <v>30</v>
      </c>
    </row>
    <row r="18" spans="1:6" x14ac:dyDescent="0.25">
      <c r="A18" s="81"/>
      <c r="B18" s="4" t="s">
        <v>13</v>
      </c>
      <c r="C18" s="6">
        <v>150</v>
      </c>
      <c r="D18" s="85"/>
      <c r="E18" s="54">
        <v>0</v>
      </c>
      <c r="F18" s="6">
        <v>150</v>
      </c>
    </row>
    <row r="19" spans="1:6" x14ac:dyDescent="0.25">
      <c r="A19" s="81"/>
      <c r="B19" s="4" t="s">
        <v>14</v>
      </c>
      <c r="C19" s="6">
        <v>300</v>
      </c>
      <c r="D19" s="85"/>
      <c r="E19" s="54">
        <v>230</v>
      </c>
      <c r="F19" s="6">
        <v>300</v>
      </c>
    </row>
    <row r="20" spans="1:6" x14ac:dyDescent="0.25">
      <c r="A20" s="83"/>
      <c r="B20" s="4" t="s">
        <v>15</v>
      </c>
      <c r="C20" s="6">
        <v>700</v>
      </c>
      <c r="D20" s="85"/>
      <c r="E20" s="54">
        <v>777</v>
      </c>
      <c r="F20" s="6">
        <v>700</v>
      </c>
    </row>
    <row r="21" spans="1:6" x14ac:dyDescent="0.25">
      <c r="A21" s="41"/>
      <c r="B21" s="4" t="s">
        <v>16</v>
      </c>
      <c r="C21" s="6">
        <v>94.3</v>
      </c>
      <c r="D21" s="30"/>
      <c r="E21" s="54">
        <v>88</v>
      </c>
      <c r="F21" s="6">
        <v>96.93</v>
      </c>
    </row>
    <row r="22" spans="1:6" ht="15.75" x14ac:dyDescent="0.25">
      <c r="A22" s="26"/>
      <c r="B22" s="26"/>
      <c r="C22" s="27" t="s">
        <v>17</v>
      </c>
      <c r="D22" s="31">
        <v>5738.3</v>
      </c>
      <c r="E22" s="63">
        <f>SUM(E15:E21)</f>
        <v>4820</v>
      </c>
      <c r="F22" s="62">
        <f>SUM(F15:F21)</f>
        <v>5740.93</v>
      </c>
    </row>
    <row r="23" spans="1:6" x14ac:dyDescent="0.25">
      <c r="A23" s="81" t="s">
        <v>18</v>
      </c>
      <c r="B23" s="68" t="s">
        <v>19</v>
      </c>
      <c r="C23" s="8">
        <v>0</v>
      </c>
      <c r="D23" s="84"/>
      <c r="E23" s="54">
        <v>0</v>
      </c>
      <c r="F23" s="8">
        <v>0</v>
      </c>
    </row>
    <row r="24" spans="1:6" x14ac:dyDescent="0.25">
      <c r="A24" s="82"/>
      <c r="B24" s="68" t="s">
        <v>40</v>
      </c>
      <c r="C24" s="8">
        <v>2700</v>
      </c>
      <c r="D24" s="85"/>
      <c r="E24" s="54">
        <v>2187.5</v>
      </c>
      <c r="F24" s="8">
        <v>2700</v>
      </c>
    </row>
    <row r="25" spans="1:6" x14ac:dyDescent="0.25">
      <c r="A25" s="82"/>
      <c r="B25" s="4" t="s">
        <v>32</v>
      </c>
      <c r="C25" s="6">
        <v>600</v>
      </c>
      <c r="D25" s="85"/>
      <c r="E25" s="54">
        <v>700</v>
      </c>
      <c r="F25" s="6">
        <v>700</v>
      </c>
    </row>
    <row r="26" spans="1:6" x14ac:dyDescent="0.25">
      <c r="A26" s="82"/>
      <c r="B26" s="4" t="s">
        <v>20</v>
      </c>
      <c r="C26" s="6">
        <v>150</v>
      </c>
      <c r="D26" s="85"/>
      <c r="E26" s="54">
        <v>150</v>
      </c>
      <c r="F26" s="6">
        <v>150</v>
      </c>
    </row>
    <row r="27" spans="1:6" x14ac:dyDescent="0.25">
      <c r="A27" s="82"/>
      <c r="B27" s="4" t="s">
        <v>37</v>
      </c>
      <c r="C27" s="6">
        <v>100</v>
      </c>
      <c r="D27" s="85"/>
      <c r="E27" s="54">
        <v>0</v>
      </c>
      <c r="F27" s="6">
        <v>50</v>
      </c>
    </row>
    <row r="28" spans="1:6" x14ac:dyDescent="0.25">
      <c r="A28" s="82"/>
      <c r="B28" s="68" t="s">
        <v>45</v>
      </c>
      <c r="C28" s="8">
        <v>800</v>
      </c>
      <c r="D28" s="85"/>
      <c r="E28" s="54">
        <v>1032.5</v>
      </c>
      <c r="F28" s="8">
        <v>750</v>
      </c>
    </row>
    <row r="29" spans="1:6" x14ac:dyDescent="0.25">
      <c r="A29" s="82"/>
      <c r="B29" s="5" t="s">
        <v>46</v>
      </c>
      <c r="C29" s="7">
        <v>267.63</v>
      </c>
      <c r="D29" s="85"/>
      <c r="E29" s="54">
        <v>0</v>
      </c>
      <c r="F29" s="7">
        <v>700</v>
      </c>
    </row>
    <row r="30" spans="1:6" x14ac:dyDescent="0.25">
      <c r="A30" s="82"/>
      <c r="B30" s="4" t="s">
        <v>21</v>
      </c>
      <c r="C30" s="6">
        <v>150</v>
      </c>
      <c r="D30" s="85"/>
      <c r="E30" s="54">
        <v>0</v>
      </c>
      <c r="F30" s="6">
        <v>125</v>
      </c>
    </row>
    <row r="31" spans="1:6" x14ac:dyDescent="0.25">
      <c r="A31" s="82"/>
      <c r="B31" s="4" t="s">
        <v>35</v>
      </c>
      <c r="C31" s="8">
        <v>50</v>
      </c>
      <c r="D31" s="86"/>
      <c r="E31" s="54">
        <v>50</v>
      </c>
      <c r="F31" s="8">
        <v>75</v>
      </c>
    </row>
    <row r="32" spans="1:6" ht="15.75" x14ac:dyDescent="0.25">
      <c r="A32" s="26"/>
      <c r="B32" s="27"/>
      <c r="C32" s="27" t="s">
        <v>22</v>
      </c>
      <c r="D32" s="31">
        <v>4817.63</v>
      </c>
      <c r="E32" s="44">
        <f>SUM(E23:E31)</f>
        <v>4120</v>
      </c>
      <c r="F32" s="62">
        <f>SUM(F23:F31)</f>
        <v>5250</v>
      </c>
    </row>
    <row r="33" spans="1:6" s="3" customFormat="1" x14ac:dyDescent="0.25">
      <c r="A33" s="35"/>
      <c r="B33" s="35"/>
      <c r="C33" s="36"/>
      <c r="D33" s="37"/>
      <c r="E33" s="34"/>
      <c r="F33" s="34"/>
    </row>
    <row r="34" spans="1:6" x14ac:dyDescent="0.25">
      <c r="A34" s="74" t="s">
        <v>23</v>
      </c>
      <c r="B34" s="75" t="s">
        <v>39</v>
      </c>
      <c r="C34" s="76">
        <v>1751</v>
      </c>
      <c r="D34" s="77"/>
      <c r="E34" s="78">
        <v>1671</v>
      </c>
      <c r="F34" s="79">
        <v>1576</v>
      </c>
    </row>
    <row r="35" spans="1:6" ht="15.75" x14ac:dyDescent="0.25">
      <c r="A35" s="26"/>
      <c r="B35" s="26"/>
      <c r="C35" s="27" t="s">
        <v>24</v>
      </c>
      <c r="D35" s="31">
        <v>1751</v>
      </c>
      <c r="E35" s="44">
        <f>SUM(E34)</f>
        <v>1671</v>
      </c>
      <c r="F35" s="62">
        <f>SUM(F34)</f>
        <v>1576</v>
      </c>
    </row>
    <row r="36" spans="1:6" x14ac:dyDescent="0.25">
      <c r="A36" s="19"/>
      <c r="B36" s="15"/>
      <c r="C36" s="18"/>
      <c r="D36" s="34"/>
      <c r="E36" s="55"/>
      <c r="F36" s="55"/>
    </row>
    <row r="37" spans="1:6" ht="15.75" x14ac:dyDescent="0.25">
      <c r="A37" s="19" t="s">
        <v>31</v>
      </c>
      <c r="B37" s="15" t="s">
        <v>44</v>
      </c>
      <c r="C37" s="54">
        <v>499.11</v>
      </c>
      <c r="D37" s="34"/>
      <c r="E37" s="55">
        <v>0</v>
      </c>
      <c r="F37" s="60">
        <v>499.11</v>
      </c>
    </row>
    <row r="38" spans="1:6" s="3" customFormat="1" ht="15.75" x14ac:dyDescent="0.25">
      <c r="A38" s="19" t="s">
        <v>30</v>
      </c>
      <c r="B38" s="15"/>
      <c r="C38" s="54"/>
      <c r="D38" s="34"/>
      <c r="E38" s="55"/>
      <c r="F38" s="59"/>
    </row>
    <row r="39" spans="1:6" s="3" customFormat="1" ht="15.75" x14ac:dyDescent="0.25">
      <c r="A39" s="29"/>
      <c r="B39" s="29"/>
      <c r="C39" s="28" t="s">
        <v>38</v>
      </c>
      <c r="D39" s="32">
        <v>499.11</v>
      </c>
      <c r="E39" s="45">
        <v>0</v>
      </c>
      <c r="F39" s="64">
        <f>SUM(F37:F38)</f>
        <v>499.11</v>
      </c>
    </row>
    <row r="40" spans="1:6" x14ac:dyDescent="0.25">
      <c r="A40" s="15" t="s">
        <v>34</v>
      </c>
      <c r="B40" s="34"/>
      <c r="C40" s="52">
        <v>1000</v>
      </c>
      <c r="D40" s="53"/>
      <c r="E40" s="55">
        <v>0</v>
      </c>
      <c r="F40" s="55">
        <v>1500</v>
      </c>
    </row>
    <row r="41" spans="1:6" s="3" customFormat="1" x14ac:dyDescent="0.25">
      <c r="A41" s="15" t="s">
        <v>42</v>
      </c>
      <c r="B41" s="2"/>
      <c r="C41" s="52"/>
      <c r="D41" s="58"/>
      <c r="E41" s="34">
        <v>0</v>
      </c>
      <c r="F41" s="55"/>
    </row>
    <row r="42" spans="1:6" x14ac:dyDescent="0.25">
      <c r="A42" s="10" t="s">
        <v>25</v>
      </c>
      <c r="B42" s="15" t="s">
        <v>26</v>
      </c>
      <c r="C42" s="18">
        <v>2000</v>
      </c>
      <c r="D42" s="1"/>
      <c r="E42" s="55">
        <v>2000</v>
      </c>
      <c r="F42" s="55">
        <v>2000</v>
      </c>
    </row>
    <row r="43" spans="1:6" ht="15.75" x14ac:dyDescent="0.25">
      <c r="A43" s="29"/>
      <c r="B43" s="29"/>
      <c r="C43" s="28" t="s">
        <v>36</v>
      </c>
      <c r="D43" s="32">
        <v>3000</v>
      </c>
      <c r="E43" s="45">
        <f>SUM(E37:E42)</f>
        <v>2000</v>
      </c>
      <c r="F43" s="64">
        <f>SUM(F40:F42)</f>
        <v>3500</v>
      </c>
    </row>
    <row r="44" spans="1:6" ht="21" x14ac:dyDescent="0.35">
      <c r="A44" s="20" t="s">
        <v>28</v>
      </c>
      <c r="B44" s="21"/>
      <c r="C44" s="21"/>
      <c r="D44" s="33">
        <f>SUM(D22:D43)</f>
        <v>15806.04</v>
      </c>
      <c r="E44" s="65">
        <f>SUM(E43,E35,E32,E22)</f>
        <v>12611</v>
      </c>
      <c r="F44" s="65">
        <f>SUM(F43,F35,F32,F22)</f>
        <v>16066.93</v>
      </c>
    </row>
    <row r="45" spans="1:6" ht="18.75" x14ac:dyDescent="0.3">
      <c r="A45" s="24" t="s">
        <v>41</v>
      </c>
      <c r="B45" s="25"/>
      <c r="C45" s="25"/>
      <c r="D45" s="49"/>
      <c r="E45" s="73">
        <v>-3096.17</v>
      </c>
      <c r="F45" s="72"/>
    </row>
  </sheetData>
  <mergeCells count="15">
    <mergeCell ref="E1:E2"/>
    <mergeCell ref="F1:F2"/>
    <mergeCell ref="A23:A31"/>
    <mergeCell ref="A15:A20"/>
    <mergeCell ref="D15:D20"/>
    <mergeCell ref="D23:D31"/>
    <mergeCell ref="A1:B2"/>
    <mergeCell ref="C1:C2"/>
    <mergeCell ref="A13:B14"/>
    <mergeCell ref="C13:C14"/>
    <mergeCell ref="A12:D12"/>
    <mergeCell ref="D1:D2"/>
    <mergeCell ref="D7:D8"/>
    <mergeCell ref="D13:D14"/>
    <mergeCell ref="A7:A8"/>
  </mergeCells>
  <pageMargins left="0.7" right="0.7" top="0.17" bottom="0.53" header="0.51180446194225704" footer="0.17"/>
  <pageSetup scale="82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Black Edition - tum0r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rmcwilliams</dc:creator>
  <cp:lastModifiedBy>Derek Zeigler</cp:lastModifiedBy>
  <cp:lastPrinted>2021-09-13T20:36:39Z</cp:lastPrinted>
  <dcterms:created xsi:type="dcterms:W3CDTF">2015-11-25T15:20:25Z</dcterms:created>
  <dcterms:modified xsi:type="dcterms:W3CDTF">2021-11-05T19:02:58Z</dcterms:modified>
</cp:coreProperties>
</file>